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<sst xmlns="http://schemas.openxmlformats.org/spreadsheetml/2006/main" count="428" uniqueCount="350">
  <si>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</si>
  <si>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</si>
  <si>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</si>
  <si>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</si>
  <si>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</si>
  <si>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</si>
  <si>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</si>
  <si>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</si>
  <si>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</si>
  <si>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</si>
  <si>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</si>
  <si>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</si>
  <si>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</si>
  <si>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</si>
  <si>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</si>
  <si>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</si>
  <si>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</si>
  <si>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</si>
  <si>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</si>
  <si>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</si>
  <si>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</si>
  <si>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</si>
  <si>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</si>
  <si>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</si>
  <si>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</si>
  <si>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</si>
  <si>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</si>
  <si>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</si>
  <si>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</si>
  <si>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</si>
  <si>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</si>
  <si>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</si>
  <si>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</si>
  <si>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</si>
  <si>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</si>
  <si>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</si>
  <si>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</si>
  <si>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</si>
  <si>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</si>
  <si>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</si>
  <si>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</si>
  <si>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</si>
  <si>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</si>
  <si>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</si>
  <si>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</si>
  <si>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</si>
  <si>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</si>
  <si>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</si>
  <si>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</si>
  <si>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</si>
  <si>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</si>
  <si>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</si>
  <si>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</si>
  <si>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</si>
  <si>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</si>
  <si>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</si>
  <si>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</si>
  <si>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</si>
  <si>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</si>
  <si>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</si>
  <si>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</si>
  <si>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</si>
  <si>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</si>
  <si>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</si>
  <si>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</si>
  <si>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</si>
  <si>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</si>
  <si>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</si>
  <si>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</si>
  <si>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</si>
  <si>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</si>
  <si>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</si>
  <si>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</si>
  <si>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</si>
  <si>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</si>
  <si>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</si>
  <si>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</si>
  <si>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</si>
  <si>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</si>
  <si>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</si>
  <si>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</si>
  <si>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</si>
  <si>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</si>
  <si>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</si>
  <si>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</si>
  <si>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</si>
  <si>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</si>
  <si>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</si>
  <si>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</si>
  <si>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</si>
  <si>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</si>
  <si>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</si>
  <si>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</si>
  <si>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</si>
  <si>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</si>
  <si>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</si>
  <si>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</si>
  <si>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</si>
  <si>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</si>
  <si>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</si>
  <si>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</si>
  <si>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</si>
  <si>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</si>
  <si>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</si>
  <si>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</si>
  <si>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</si>
  <si>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</si>
  <si>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</si>
  <si>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</si>
  <si>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</si>
  <si>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</si>
  <si>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</si>
  <si>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</si>
  <si>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</si>
  <si>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</si>
  <si>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</si>
  <si>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</si>
  <si>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</si>
  <si>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</si>
  <si>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</si>
  <si>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</si>
  <si>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</si>
  <si>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</si>
  <si>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</si>
  <si>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</si>
  <si>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</si>
  <si>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</si>
  <si>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</si>
  <si>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</si>
  <si>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</si>
  <si>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</si>
  <si>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</si>
  <si>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</si>
  <si>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</si>
  <si>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</si>
  <si>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</si>
  <si>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</si>
  <si>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</si>
  <si>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</si>
  <si>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</si>
  <si>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</si>
  <si>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</si>
  <si>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</si>
  <si>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</si>
  <si>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</si>
  <si>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</si>
  <si>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</si>
  <si>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</si>
  <si>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</si>
  <si>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</si>
  <si>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</si>
  <si>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</si>
  <si>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</si>
  <si>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</si>
  <si>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</si>
  <si>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</si>
  <si>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</si>
  <si>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</si>
  <si>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</si>
  <si>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</si>
  <si>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</si>
  <si>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</si>
  <si>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</si>
  <si>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</si>
  <si>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</si>
  <si>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</si>
  <si>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</si>
  <si>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</si>
  <si>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</si>
  <si>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</si>
  <si>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</si>
  <si>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</si>
  <si>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</si>
  <si>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</si>
  <si>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</si>
  <si>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</si>
  <si>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</si>
  <si>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</si>
  <si>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</si>
  <si>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</si>
  <si>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</si>
  <si>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</si>
  <si>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</si>
  <si>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</si>
  <si>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</si>
  <si>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</si>
  <si>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</si>
  <si>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</si>
  <si>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</si>
  <si>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</si>
  <si>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</si>
  <si>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</si>
  <si>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</si>
  <si>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</si>
  <si>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</si>
  <si>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</si>
  <si>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</si>
  <si>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</si>
  <si>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</si>
  <si>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</si>
  <si>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</si>
  <si>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</si>
  <si>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</si>
  <si>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</si>
  <si>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</si>
  <si>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</si>
  <si>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</si>
  <si>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</si>
  <si>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</si>
  <si>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</si>
  <si>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</si>
  <si>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</si>
  <si>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</si>
  <si>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</si>
  <si>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</si>
  <si>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</si>
  <si>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</si>
  <si>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</si>
  <si>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</si>
  <si>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</si>
  <si>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</si>
  <si>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</si>
  <si>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</si>
  <si>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</si>
  <si>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</si>
  <si>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</si>
  <si>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</si>
  <si>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</si>
  <si>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</si>
  <si>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</si>
  <si>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</si>
  <si>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</si>
  <si>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</si>
  <si>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</si>
  <si>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</si>
  <si>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</si>
  <si>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</si>
  <si>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</si>
  <si>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</si>
  <si>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</si>
  <si>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</si>
  <si>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</si>
  <si>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</si>
  <si>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</si>
  <si>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</si>
  <si>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</si>
  <si>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</si>
  <si>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</si>
  <si>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</si>
  <si>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</si>
  <si>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</si>
  <si>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</si>
  <si>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</si>
  <si>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</si>
  <si>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</si>
  <si>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</si>
  <si>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</si>
  <si>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</si>
  <si>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</si>
  <si>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</si>
  <si>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</si>
  <si>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</si>
  <si>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</si>
  <si>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</si>
  <si>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</si>
  <si>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</si>
  <si>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</si>
  <si>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</si>
  <si>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</si>
  <si>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</si>
  <si>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</si>
  <si>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</si>
  <si>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</si>
  <si>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</si>
  <si>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</si>
  <si>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</si>
  <si>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</si>
  <si>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</si>
  <si>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</si>
  <si>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</si>
  <si>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</si>
  <si>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</si>
  <si>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</si>
  <si>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</si>
  <si>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</si>
  <si>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</si>
  <si>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</si>
  <si>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</si>
  <si>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</si>
  <si>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</si>
  <si>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</si>
  <si>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</si>
  <si>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</si>
  <si>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</si>
  <si>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</si>
  <si>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</si>
  <si>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</si>
  <si>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</si>
  <si>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</si>
  <si>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</si>
  <si>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</si>
  <si>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</si>
  <si>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</si>
  <si>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</si>
  <si>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</si>
  <si>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</si>
  <si>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</si>
  <si>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</si>
  <si>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</si>
  <si>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</si>
  <si>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</si>
  <si>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</si>
  <si>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</si>
  <si>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</si>
  <si>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</si>
  <si>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</si>
  <si>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</si>
  <si>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</si>
  <si>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</si>
  <si>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</si>
  <si>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</si>
  <si>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</si>
  <si>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</si>
  <si>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</si>
  <si>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</si>
  <si>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</si>
  <si>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</si>
  <si>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</si>
  <si>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</si>
  <si>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</si>
  <si>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</si>
  <si>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</si>
  <si>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</si>
  <si>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</si>
  <si>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</si>
  <si>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</si>
  <si>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</si>
  <si>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</si>
  <si>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</si>
  <si>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</si>
  <si>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</si>
  <si>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</si>
  <si>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</si>
  <si>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</si>
  <si>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</si>
  <si>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</si>
  <si>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</si>
  <si>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</si>
  <si>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</si>
  <si>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от  __.09.2022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</si>
</sst>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C2">
      <selection activeCell="M12" sqref="M12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97" t="s">
        <v>60</v>
      </c>
      <c r="K2" s="97"/>
    </row>
    <row r="3" spans="3:11" ht="15" customHeight="1">
      <c r="C3" s="16"/>
      <c r="D3" s="16"/>
      <c r="E3" s="16"/>
      <c r="F3" s="57"/>
      <c r="G3" s="57"/>
      <c r="H3" s="57"/>
      <c r="I3" s="57"/>
      <c r="J3" s="97" t="s">
        <v>98</v>
      </c>
      <c r="K3" s="97"/>
    </row>
    <row r="4" spans="3:11" ht="16.5" customHeight="1">
      <c r="C4" s="16"/>
      <c r="D4" s="16"/>
      <c r="E4" s="16"/>
      <c r="F4" s="57"/>
      <c r="G4" s="57"/>
      <c r="H4" s="57"/>
      <c r="I4" s="57"/>
      <c r="J4" s="97" t="s">
        <v>99</v>
      </c>
      <c r="K4" s="97"/>
    </row>
    <row r="5" spans="3:11" ht="18" customHeight="1">
      <c r="C5" s="16"/>
      <c r="D5" s="16"/>
      <c r="E5" s="16"/>
      <c r="F5" s="57"/>
      <c r="G5" s="57"/>
      <c r="H5" s="57"/>
      <c r="I5" s="57"/>
      <c r="J5" s="97" t="s">
        <v>349</v>
      </c>
      <c r="K5" s="97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80" t="s">
        <v>307</v>
      </c>
      <c r="B7" s="80"/>
      <c r="C7" s="80"/>
      <c r="D7" s="80"/>
      <c r="E7" s="80"/>
      <c r="F7" s="80"/>
      <c r="G7" s="80"/>
      <c r="H7" s="80"/>
      <c r="I7" s="81"/>
      <c r="J7" s="55"/>
    </row>
    <row r="8" spans="1:11" ht="20.25" customHeight="1">
      <c r="A8" s="84" t="s">
        <v>234</v>
      </c>
      <c r="B8" s="82" t="s">
        <v>235</v>
      </c>
      <c r="C8" s="90">
        <v>2022</v>
      </c>
      <c r="D8" s="91"/>
      <c r="E8" s="91"/>
      <c r="F8" s="93">
        <v>2023</v>
      </c>
      <c r="G8" s="93"/>
      <c r="H8" s="93"/>
      <c r="I8" s="90">
        <v>2024</v>
      </c>
      <c r="J8" s="91"/>
      <c r="K8" s="92"/>
    </row>
    <row r="9" spans="1:11" ht="36.75" customHeight="1">
      <c r="A9" s="85"/>
      <c r="B9" s="83"/>
      <c r="C9" s="54" t="s">
        <v>40</v>
      </c>
      <c r="D9" s="54" t="s">
        <v>43</v>
      </c>
      <c r="E9" s="54" t="s">
        <v>42</v>
      </c>
      <c r="F9" s="54" t="s">
        <v>40</v>
      </c>
      <c r="G9" s="54" t="s">
        <v>41</v>
      </c>
      <c r="H9" s="54" t="s">
        <v>42</v>
      </c>
      <c r="I9" s="54" t="s">
        <v>40</v>
      </c>
      <c r="J9" s="54" t="s">
        <v>41</v>
      </c>
      <c r="K9" s="54" t="s">
        <v>42</v>
      </c>
    </row>
    <row r="10" spans="1:11" ht="15.75" customHeight="1">
      <c r="A10" s="84" t="s">
        <v>236</v>
      </c>
      <c r="B10" s="82" t="s">
        <v>237</v>
      </c>
      <c r="C10" s="88">
        <f>C13+C22+C36+C53+C58+C82+C89+C112+C129</f>
        <v>59878908.7</v>
      </c>
      <c r="D10" s="88">
        <f>D13+D22+D36+D53+D58+D82+D89+D112+D129</f>
        <v>30000</v>
      </c>
      <c r="E10" s="88">
        <f>E13+E22+E36+E53+E58+E82+E89+E112+E129</f>
        <v>59908908.7</v>
      </c>
      <c r="F10" s="88">
        <f>F13+F22+F36+F53+F58+F82+F89+F112+F129</f>
        <v>55174625</v>
      </c>
      <c r="G10" s="86">
        <v>0</v>
      </c>
      <c r="H10" s="88">
        <f>H13+H22+H36+H53+H58+H82+H89+H112+H129</f>
        <v>55174625</v>
      </c>
      <c r="I10" s="88">
        <f>I13+I22+I36+I53+I58+I82+I89+I112+I129</f>
        <v>55850125</v>
      </c>
      <c r="J10" s="86">
        <v>0</v>
      </c>
      <c r="K10" s="88">
        <f>K13+K22+K36+K53+K58+K82+K89+K112+K129</f>
        <v>55850125</v>
      </c>
    </row>
    <row r="11" spans="1:11" ht="13.5" customHeight="1">
      <c r="A11" s="98"/>
      <c r="B11" s="89"/>
      <c r="C11" s="88"/>
      <c r="D11" s="88"/>
      <c r="E11" s="88"/>
      <c r="F11" s="88"/>
      <c r="G11" s="87"/>
      <c r="H11" s="88"/>
      <c r="I11" s="88"/>
      <c r="J11" s="87"/>
      <c r="K11" s="88"/>
    </row>
    <row r="12" spans="1:11" ht="21" customHeight="1">
      <c r="A12" s="11" t="s">
        <v>238</v>
      </c>
      <c r="B12" s="14" t="s">
        <v>239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240</v>
      </c>
      <c r="B13" s="14" t="s">
        <v>241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189</v>
      </c>
      <c r="B14" s="39" t="s">
        <v>243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242</v>
      </c>
      <c r="B15" s="26" t="s">
        <v>243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190</v>
      </c>
      <c r="B16" s="39" t="s">
        <v>245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244</v>
      </c>
      <c r="B17" s="26" t="s">
        <v>245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191</v>
      </c>
      <c r="B18" s="39" t="s">
        <v>286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246</v>
      </c>
      <c r="B19" s="26" t="s">
        <v>286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192</v>
      </c>
      <c r="B20" s="39" t="s">
        <v>248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247</v>
      </c>
      <c r="B21" s="26" t="s">
        <v>248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249</v>
      </c>
      <c r="B22" s="28" t="s">
        <v>250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327</v>
      </c>
      <c r="B23" s="39" t="s">
        <v>326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320</v>
      </c>
      <c r="B24" s="39" t="s">
        <v>287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154</v>
      </c>
      <c r="B25" s="35" t="s">
        <v>126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127</v>
      </c>
      <c r="B26" s="35" t="s">
        <v>126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322</v>
      </c>
      <c r="B27" s="42" t="s">
        <v>288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167</v>
      </c>
      <c r="B28" s="35" t="s">
        <v>129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128</v>
      </c>
      <c r="B29" s="35" t="s">
        <v>129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321</v>
      </c>
      <c r="B30" s="44" t="s">
        <v>289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155</v>
      </c>
      <c r="B31" s="35" t="s">
        <v>132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133</v>
      </c>
      <c r="B32" s="35" t="s">
        <v>132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323</v>
      </c>
      <c r="B33" s="42" t="s">
        <v>290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156</v>
      </c>
      <c r="B34" s="35" t="s">
        <v>131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130</v>
      </c>
      <c r="B35" s="35" t="s">
        <v>131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251</v>
      </c>
      <c r="B36" s="12" t="s">
        <v>252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225</v>
      </c>
      <c r="B37" s="39" t="s">
        <v>223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226</v>
      </c>
      <c r="B38" s="39" t="s">
        <v>224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227</v>
      </c>
      <c r="B39" s="26" t="s">
        <v>224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230</v>
      </c>
      <c r="B40" s="26" t="s">
        <v>224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229</v>
      </c>
      <c r="B41" s="39" t="s">
        <v>228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233</v>
      </c>
      <c r="B42" s="26" t="s">
        <v>231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232</v>
      </c>
      <c r="B43" s="26" t="s">
        <v>231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328</v>
      </c>
      <c r="B44" s="39" t="s">
        <v>254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193</v>
      </c>
      <c r="B45" s="36" t="s">
        <v>254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253</v>
      </c>
      <c r="B46" s="26" t="s">
        <v>254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329</v>
      </c>
      <c r="B47" s="39" t="s">
        <v>256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194</v>
      </c>
      <c r="B48" s="26" t="s">
        <v>256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255</v>
      </c>
      <c r="B49" s="26" t="s">
        <v>256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330</v>
      </c>
      <c r="B50" s="42" t="s">
        <v>331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195</v>
      </c>
      <c r="B51" s="26" t="s">
        <v>291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285</v>
      </c>
      <c r="B52" s="26" t="s">
        <v>291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257</v>
      </c>
      <c r="B53" s="12" t="s">
        <v>258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332</v>
      </c>
      <c r="B54" s="39" t="s">
        <v>333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188</v>
      </c>
      <c r="B55" s="26" t="s">
        <v>260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94" t="s">
        <v>259</v>
      </c>
      <c r="B56" s="96" t="s">
        <v>260</v>
      </c>
      <c r="C56" s="99">
        <v>990000</v>
      </c>
      <c r="D56" s="23">
        <v>0</v>
      </c>
      <c r="E56" s="99">
        <f>C56+D56</f>
        <v>990000</v>
      </c>
      <c r="F56" s="99">
        <v>1010000</v>
      </c>
      <c r="G56" s="23">
        <v>0</v>
      </c>
      <c r="H56" s="99">
        <v>1010000</v>
      </c>
      <c r="I56" s="99">
        <v>1100000</v>
      </c>
      <c r="J56" s="23">
        <v>0</v>
      </c>
      <c r="K56" s="99">
        <v>1100000</v>
      </c>
    </row>
    <row r="57" spans="1:11" ht="0.75" customHeight="1" hidden="1">
      <c r="A57" s="95"/>
      <c r="B57" s="96"/>
      <c r="C57" s="99"/>
      <c r="D57" s="23"/>
      <c r="E57" s="99"/>
      <c r="F57" s="99"/>
      <c r="G57" s="23"/>
      <c r="H57" s="99"/>
      <c r="I57" s="99"/>
      <c r="J57" s="23"/>
      <c r="K57" s="99"/>
    </row>
    <row r="58" spans="1:11" ht="40.5" customHeight="1">
      <c r="A58" s="11" t="s">
        <v>261</v>
      </c>
      <c r="B58" s="12" t="s">
        <v>262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16</v>
      </c>
      <c r="B59" s="39" t="s">
        <v>15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315</v>
      </c>
      <c r="B60" s="48" t="s">
        <v>157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181</v>
      </c>
      <c r="B61" s="43" t="s">
        <v>182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134</v>
      </c>
      <c r="B62" s="7" t="s">
        <v>302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135</v>
      </c>
      <c r="B63" s="7" t="s">
        <v>303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136</v>
      </c>
      <c r="B64" s="7" t="s">
        <v>86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137</v>
      </c>
      <c r="B65" s="7" t="s">
        <v>87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183</v>
      </c>
      <c r="B66" s="48" t="s">
        <v>292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296</v>
      </c>
      <c r="B67" s="10" t="s">
        <v>292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50</v>
      </c>
      <c r="B68" s="10" t="s">
        <v>292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334</v>
      </c>
      <c r="B69" s="39" t="s">
        <v>335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184</v>
      </c>
      <c r="B70" s="27" t="s">
        <v>263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138</v>
      </c>
      <c r="B71" s="8" t="s">
        <v>263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336</v>
      </c>
      <c r="B72" s="39" t="s">
        <v>337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185</v>
      </c>
      <c r="B73" s="27" t="s">
        <v>162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163</v>
      </c>
      <c r="B74" s="5" t="s">
        <v>162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338</v>
      </c>
      <c r="B75" s="39" t="s">
        <v>339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186</v>
      </c>
      <c r="B76" s="27" t="s">
        <v>295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294</v>
      </c>
      <c r="B77" s="26" t="s">
        <v>295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341</v>
      </c>
      <c r="B78" s="39" t="s">
        <v>340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343</v>
      </c>
      <c r="B79" s="42" t="s">
        <v>342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187</v>
      </c>
      <c r="B80" s="27" t="s">
        <v>265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264</v>
      </c>
      <c r="B81" s="8" t="s">
        <v>265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316</v>
      </c>
      <c r="B82" s="12" t="s">
        <v>113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345</v>
      </c>
      <c r="B83" s="45" t="s">
        <v>344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196</v>
      </c>
      <c r="B84" s="39" t="s">
        <v>267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266</v>
      </c>
      <c r="B85" s="4" t="s">
        <v>267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197</v>
      </c>
      <c r="B86" s="39" t="s">
        <v>269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268</v>
      </c>
      <c r="B87" s="4" t="s">
        <v>269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300</v>
      </c>
      <c r="B88" s="4" t="s">
        <v>301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270</v>
      </c>
      <c r="B89" s="12" t="s">
        <v>284</v>
      </c>
      <c r="C89" s="20">
        <f>C92+C99+C102</f>
        <v>9798360</v>
      </c>
      <c r="D89" s="20">
        <f>D90</f>
        <v>30000</v>
      </c>
      <c r="E89" s="20">
        <f>E92+E99+E102</f>
        <v>9828360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347</v>
      </c>
      <c r="B90" s="45" t="s">
        <v>346</v>
      </c>
      <c r="C90" s="31">
        <f aca="true" t="shared" si="16" ref="C90:K91">C91</f>
        <v>78000</v>
      </c>
      <c r="D90" s="31">
        <f>D91</f>
        <v>30000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0</v>
      </c>
      <c r="B91" s="45" t="s">
        <v>348</v>
      </c>
      <c r="C91" s="31">
        <f t="shared" si="16"/>
        <v>78000</v>
      </c>
      <c r="D91" s="31">
        <f t="shared" si="16"/>
        <v>30000</v>
      </c>
      <c r="E91" s="31">
        <f t="shared" si="16"/>
        <v>108000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198</v>
      </c>
      <c r="B92" s="26" t="s">
        <v>217</v>
      </c>
      <c r="C92" s="23">
        <v>78000</v>
      </c>
      <c r="D92" s="23">
        <v>30000</v>
      </c>
      <c r="E92" s="23">
        <f>E93+E94+E95+E96</f>
        <v>108000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176</v>
      </c>
      <c r="B93" s="5" t="s">
        <v>88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150</v>
      </c>
      <c r="B94" s="5" t="s">
        <v>89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148</v>
      </c>
      <c r="B95" s="5" t="s">
        <v>90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149</v>
      </c>
      <c r="B96" s="5" t="s">
        <v>91</v>
      </c>
      <c r="C96" s="21">
        <v>30000</v>
      </c>
      <c r="D96" s="21">
        <v>30000</v>
      </c>
      <c r="E96" s="21">
        <f>C96+D96</f>
        <v>60000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12</v>
      </c>
      <c r="B97" s="45" t="s">
        <v>1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</v>
      </c>
      <c r="B98" s="39" t="s">
        <v>2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199</v>
      </c>
      <c r="B99" s="35" t="s">
        <v>100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112</v>
      </c>
      <c r="B100" s="35" t="s">
        <v>100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5</v>
      </c>
      <c r="B101" s="44" t="s">
        <v>4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200</v>
      </c>
      <c r="B102" s="39" t="s">
        <v>216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153</v>
      </c>
      <c r="B103" s="5" t="s">
        <v>105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177</v>
      </c>
      <c r="B104" s="5" t="s">
        <v>107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143</v>
      </c>
      <c r="B105" s="5" t="s">
        <v>93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144</v>
      </c>
      <c r="B106" s="5" t="s">
        <v>13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145</v>
      </c>
      <c r="B107" s="5" t="s">
        <v>14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146</v>
      </c>
      <c r="B108" s="5" t="s">
        <v>108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147</v>
      </c>
      <c r="B109" s="5" t="s">
        <v>106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151</v>
      </c>
      <c r="B110" s="5" t="s">
        <v>109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152</v>
      </c>
      <c r="B111" s="5" t="s">
        <v>92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271</v>
      </c>
      <c r="B112" s="12" t="s">
        <v>281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81</v>
      </c>
      <c r="B113" s="76" t="s">
        <v>80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79</v>
      </c>
      <c r="B114" s="75" t="s">
        <v>77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78</v>
      </c>
      <c r="B115" s="75" t="s">
        <v>77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7</v>
      </c>
      <c r="B116" s="39" t="s">
        <v>6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9</v>
      </c>
      <c r="B117" s="26" t="s">
        <v>8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201</v>
      </c>
      <c r="B118" s="43" t="s">
        <v>298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139</v>
      </c>
      <c r="B119" s="7" t="s">
        <v>101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140</v>
      </c>
      <c r="B120" s="7" t="s">
        <v>102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141</v>
      </c>
      <c r="B121" s="7" t="s">
        <v>103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142</v>
      </c>
      <c r="B122" s="7" t="s">
        <v>104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202</v>
      </c>
      <c r="B123" s="41" t="s">
        <v>293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297</v>
      </c>
      <c r="B124" s="27" t="s">
        <v>293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49</v>
      </c>
      <c r="B125" s="26" t="s">
        <v>293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85</v>
      </c>
      <c r="B126" s="65" t="s">
        <v>6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84</v>
      </c>
      <c r="B127" s="66" t="s">
        <v>82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83</v>
      </c>
      <c r="B128" s="66" t="s">
        <v>82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272</v>
      </c>
      <c r="B129" s="12" t="s">
        <v>273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11</v>
      </c>
      <c r="B130" s="37" t="s">
        <v>10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220</v>
      </c>
      <c r="B131" s="43" t="s">
        <v>218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222</v>
      </c>
      <c r="B132" s="7" t="s">
        <v>219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221</v>
      </c>
      <c r="B133" s="7" t="s">
        <v>219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306</v>
      </c>
      <c r="B134" s="39" t="s">
        <v>305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317</v>
      </c>
      <c r="B135" s="35" t="s">
        <v>304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318</v>
      </c>
      <c r="B136" s="35" t="s">
        <v>304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179</v>
      </c>
      <c r="B137" s="43" t="s">
        <v>178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179</v>
      </c>
      <c r="B138" s="10" t="s">
        <v>178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319</v>
      </c>
      <c r="B139" s="7" t="s">
        <v>164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19</v>
      </c>
      <c r="B140" s="52" t="s">
        <v>165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20</v>
      </c>
      <c r="B141" s="4" t="s">
        <v>165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18</v>
      </c>
      <c r="B142" s="4" t="s">
        <v>17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274</v>
      </c>
      <c r="B143" s="12" t="s">
        <v>275</v>
      </c>
      <c r="C143" s="20">
        <f>C144+C206+C203</f>
        <v>209970657.33999997</v>
      </c>
      <c r="D143" s="20">
        <f>D144+D206+D203</f>
        <v>12980026.07</v>
      </c>
      <c r="E143" s="20">
        <f>E144+E206+E203</f>
        <v>222950683.40999997</v>
      </c>
      <c r="F143" s="20">
        <f aca="true" t="shared" si="25" ref="F143:K143">F144</f>
        <v>149892411.71</v>
      </c>
      <c r="G143" s="20">
        <f t="shared" si="25"/>
        <v>0</v>
      </c>
      <c r="H143" s="20">
        <f t="shared" si="25"/>
        <v>149892411.71</v>
      </c>
      <c r="I143" s="20">
        <f t="shared" si="25"/>
        <v>139773111.8</v>
      </c>
      <c r="J143" s="20">
        <f t="shared" si="25"/>
        <v>0</v>
      </c>
      <c r="K143" s="20">
        <f t="shared" si="25"/>
        <v>139773111.8</v>
      </c>
    </row>
    <row r="144" spans="1:11" ht="39.75" customHeight="1">
      <c r="A144" s="11" t="s">
        <v>276</v>
      </c>
      <c r="B144" s="12" t="s">
        <v>277</v>
      </c>
      <c r="C144" s="20">
        <f>C145+C152+C180+C193</f>
        <v>210326035.40999997</v>
      </c>
      <c r="D144" s="20">
        <f>D145+D152+D180+D193</f>
        <v>12980026.07</v>
      </c>
      <c r="E144" s="20">
        <f>E145+E152+E180+E193</f>
        <v>223306061.47999996</v>
      </c>
      <c r="F144" s="20">
        <f aca="true" t="shared" si="26" ref="F144:K144">F148+F152+F180+F193</f>
        <v>149892411.71</v>
      </c>
      <c r="G144" s="20">
        <f t="shared" si="26"/>
        <v>0</v>
      </c>
      <c r="H144" s="20">
        <f t="shared" si="26"/>
        <v>149892411.71</v>
      </c>
      <c r="I144" s="20">
        <f t="shared" si="26"/>
        <v>139773111.8</v>
      </c>
      <c r="J144" s="20">
        <f t="shared" si="26"/>
        <v>0</v>
      </c>
      <c r="K144" s="20">
        <f t="shared" si="26"/>
        <v>139773111.8</v>
      </c>
    </row>
    <row r="145" spans="1:11" ht="37.5" customHeight="1">
      <c r="A145" s="73" t="s">
        <v>115</v>
      </c>
      <c r="B145" s="12" t="s">
        <v>94</v>
      </c>
      <c r="C145" s="20">
        <f>C146+C149</f>
        <v>86976203.28999999</v>
      </c>
      <c r="D145" s="20">
        <f>D146+D149</f>
        <v>3878188</v>
      </c>
      <c r="E145" s="20">
        <f>E146+E149</f>
        <v>90854391.28999999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324</v>
      </c>
      <c r="B146" s="39" t="s">
        <v>204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203</v>
      </c>
      <c r="B147" s="26" t="s">
        <v>278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116</v>
      </c>
      <c r="B148" s="26" t="s">
        <v>278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206</v>
      </c>
      <c r="B149" s="51" t="s">
        <v>207</v>
      </c>
      <c r="C149" s="31">
        <f aca="true" t="shared" si="29" ref="C149:E150">C150</f>
        <v>13666503.29</v>
      </c>
      <c r="D149" s="31">
        <f t="shared" si="29"/>
        <v>3878188</v>
      </c>
      <c r="E149" s="31">
        <f t="shared" si="29"/>
        <v>17544691.29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205</v>
      </c>
      <c r="B150" s="26" t="s">
        <v>299</v>
      </c>
      <c r="C150" s="23">
        <f t="shared" si="29"/>
        <v>13666503.29</v>
      </c>
      <c r="D150" s="23">
        <f t="shared" si="29"/>
        <v>3878188</v>
      </c>
      <c r="E150" s="23">
        <f t="shared" si="29"/>
        <v>17544691.29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175</v>
      </c>
      <c r="B151" s="26" t="s">
        <v>299</v>
      </c>
      <c r="C151" s="23">
        <v>13666503.29</v>
      </c>
      <c r="D151" s="23">
        <v>3878188</v>
      </c>
      <c r="E151" s="23">
        <f>C151+D151</f>
        <v>17544691.29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117</v>
      </c>
      <c r="B152" s="12" t="s">
        <v>95</v>
      </c>
      <c r="C152" s="20">
        <f>C156+C162+C165+C168+C177+C171+C155+C174</f>
        <v>30325752.49</v>
      </c>
      <c r="D152" s="20">
        <f>D156+D162+D165+D168+D177+D171+D155+D174</f>
        <v>8485064.99</v>
      </c>
      <c r="E152" s="20">
        <f>E156+E162+E165+E168+E177+E171+E155+E174</f>
        <v>38810817.480000004</v>
      </c>
      <c r="F152" s="20">
        <f>F162+F165+F168+F177+F159+F174</f>
        <v>6611848.43</v>
      </c>
      <c r="G152" s="20">
        <f>G162+G165+G168+G177+G159+G174</f>
        <v>0</v>
      </c>
      <c r="H152" s="20">
        <f>H162+H165+H168+H177+H159+H174</f>
        <v>6611848.43</v>
      </c>
      <c r="I152" s="20">
        <f>I162+I165+I168+I177+I174</f>
        <v>4356670.5</v>
      </c>
      <c r="J152" s="20">
        <f>J162+J165+J168+J177+J174</f>
        <v>0</v>
      </c>
      <c r="K152" s="20">
        <f>K162+K165+K168+K177+K174</f>
        <v>4356670.5</v>
      </c>
    </row>
    <row r="153" spans="1:11" ht="42.75" customHeight="1">
      <c r="A153" s="38" t="s">
        <v>55</v>
      </c>
      <c r="B153" s="39" t="s">
        <v>56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57</v>
      </c>
      <c r="G153" s="31" t="s">
        <v>57</v>
      </c>
      <c r="H153" s="31" t="s">
        <v>57</v>
      </c>
      <c r="I153" s="31" t="s">
        <v>57</v>
      </c>
      <c r="J153" s="31" t="s">
        <v>57</v>
      </c>
      <c r="K153" s="31" t="s">
        <v>57</v>
      </c>
    </row>
    <row r="154" spans="1:11" ht="42.75" customHeight="1">
      <c r="A154" s="38" t="s">
        <v>61</v>
      </c>
      <c r="B154" s="26" t="s">
        <v>62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57</v>
      </c>
      <c r="G154" s="31" t="s">
        <v>57</v>
      </c>
      <c r="H154" s="31"/>
      <c r="I154" s="31" t="s">
        <v>57</v>
      </c>
      <c r="J154" s="31" t="s">
        <v>57</v>
      </c>
      <c r="K154" s="31" t="s">
        <v>57</v>
      </c>
    </row>
    <row r="155" spans="1:11" ht="41.25" customHeight="1">
      <c r="A155" s="38" t="s">
        <v>63</v>
      </c>
      <c r="B155" s="26" t="s">
        <v>62</v>
      </c>
      <c r="C155" s="23">
        <v>2510033.13</v>
      </c>
      <c r="D155" s="23"/>
      <c r="E155" s="23">
        <f>C155+D155</f>
        <v>2510033.13</v>
      </c>
      <c r="F155" s="31" t="s">
        <v>57</v>
      </c>
      <c r="G155" s="31" t="s">
        <v>57</v>
      </c>
      <c r="H155" s="31" t="s">
        <v>57</v>
      </c>
      <c r="I155" s="31" t="s">
        <v>57</v>
      </c>
      <c r="J155" s="31" t="s">
        <v>57</v>
      </c>
      <c r="K155" s="31" t="s">
        <v>57</v>
      </c>
    </row>
    <row r="156" spans="1:11" ht="91.5" customHeight="1">
      <c r="A156" s="38" t="s">
        <v>309</v>
      </c>
      <c r="B156" s="43" t="s">
        <v>168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208</v>
      </c>
      <c r="B157" s="35" t="s">
        <v>166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308</v>
      </c>
      <c r="B158" s="35" t="s">
        <v>166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37</v>
      </c>
      <c r="B159" s="52" t="s">
        <v>36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38</v>
      </c>
      <c r="B160" s="4" t="s">
        <v>180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39</v>
      </c>
      <c r="B161" s="4" t="s">
        <v>180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27</v>
      </c>
      <c r="B162" s="52" t="s">
        <v>26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29</v>
      </c>
      <c r="B163" s="4" t="s">
        <v>28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30</v>
      </c>
      <c r="B164" s="4" t="s">
        <v>28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32</v>
      </c>
      <c r="B165" s="52" t="s">
        <v>31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34</v>
      </c>
      <c r="B166" s="53" t="s">
        <v>33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35</v>
      </c>
      <c r="B167" s="53" t="s">
        <v>33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22</v>
      </c>
      <c r="B168" s="52" t="s">
        <v>21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24</v>
      </c>
      <c r="B169" s="4" t="s">
        <v>23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25</v>
      </c>
      <c r="B170" s="4" t="s">
        <v>23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75</v>
      </c>
      <c r="B171" s="42" t="s">
        <v>53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74</v>
      </c>
      <c r="B172" s="4" t="s">
        <v>54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76</v>
      </c>
      <c r="B173" s="4" t="s">
        <v>54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72</v>
      </c>
      <c r="B174" s="67" t="s">
        <v>73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41670</v>
      </c>
      <c r="G174" s="31">
        <f t="shared" si="34"/>
        <v>0</v>
      </c>
      <c r="H174" s="31">
        <f t="shared" si="34"/>
        <v>41670</v>
      </c>
      <c r="I174" s="31">
        <f t="shared" si="34"/>
        <v>41133</v>
      </c>
      <c r="J174" s="31">
        <f t="shared" si="34"/>
        <v>0</v>
      </c>
      <c r="K174" s="31">
        <f t="shared" si="34"/>
        <v>41133</v>
      </c>
    </row>
    <row r="175" spans="1:11" ht="43.5" customHeight="1">
      <c r="A175" s="63" t="s">
        <v>70</v>
      </c>
      <c r="B175" s="5" t="s">
        <v>69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41670</v>
      </c>
      <c r="G175" s="23">
        <f t="shared" si="34"/>
        <v>0</v>
      </c>
      <c r="H175" s="23">
        <f t="shared" si="34"/>
        <v>41670</v>
      </c>
      <c r="I175" s="23">
        <f t="shared" si="34"/>
        <v>41133</v>
      </c>
      <c r="J175" s="23">
        <f t="shared" si="34"/>
        <v>0</v>
      </c>
      <c r="K175" s="23">
        <f t="shared" si="34"/>
        <v>41133</v>
      </c>
    </row>
    <row r="176" spans="1:11" ht="44.25" customHeight="1">
      <c r="A176" s="63" t="s">
        <v>71</v>
      </c>
      <c r="B176" s="4" t="s">
        <v>69</v>
      </c>
      <c r="C176" s="23">
        <v>45964</v>
      </c>
      <c r="D176" s="23">
        <v>0</v>
      </c>
      <c r="E176" s="23">
        <f>C176+D176</f>
        <v>45964</v>
      </c>
      <c r="F176" s="23">
        <v>41670</v>
      </c>
      <c r="G176" s="23"/>
      <c r="H176" s="23">
        <f>F176+G176</f>
        <v>41670</v>
      </c>
      <c r="I176" s="23">
        <v>41133</v>
      </c>
      <c r="J176" s="23">
        <v>0</v>
      </c>
      <c r="K176" s="23">
        <f>I176+J176</f>
        <v>41133</v>
      </c>
    </row>
    <row r="177" spans="1:11" ht="20.25" customHeight="1">
      <c r="A177" s="38" t="s">
        <v>310</v>
      </c>
      <c r="B177" s="39" t="s">
        <v>325</v>
      </c>
      <c r="C177" s="31">
        <f aca="true" t="shared" si="36" ref="C177:K178">C178</f>
        <v>16076332.16</v>
      </c>
      <c r="D177" s="31">
        <f>D178</f>
        <v>8485064.99</v>
      </c>
      <c r="E177" s="31">
        <f t="shared" si="36"/>
        <v>24561397.15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209</v>
      </c>
      <c r="B178" s="26" t="s">
        <v>283</v>
      </c>
      <c r="C178" s="23">
        <f t="shared" si="36"/>
        <v>16076332.16</v>
      </c>
      <c r="D178" s="23">
        <f>D179</f>
        <v>8485064.99</v>
      </c>
      <c r="E178" s="23">
        <f t="shared" si="36"/>
        <v>24561397.15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118</v>
      </c>
      <c r="B179" s="5" t="s">
        <v>283</v>
      </c>
      <c r="C179" s="21">
        <v>16076332.16</v>
      </c>
      <c r="D179" s="21">
        <f>-1422836.86+9010000+897901.85</f>
        <v>8485064.99</v>
      </c>
      <c r="E179" s="21">
        <f>C179+D179</f>
        <v>24561397.15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119</v>
      </c>
      <c r="B180" s="12" t="s">
        <v>96</v>
      </c>
      <c r="C180" s="20">
        <f aca="true" t="shared" si="37" ref="C180:K180">C181+C184+C187+C190</f>
        <v>57364451.05</v>
      </c>
      <c r="D180" s="20">
        <f t="shared" si="37"/>
        <v>616773.0800000001</v>
      </c>
      <c r="E180" s="20">
        <f t="shared" si="37"/>
        <v>57981224.129999995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311</v>
      </c>
      <c r="B181" s="39" t="s">
        <v>158</v>
      </c>
      <c r="C181" s="31">
        <f aca="true" t="shared" si="38" ref="C181:K182">C182</f>
        <v>2402821.05</v>
      </c>
      <c r="D181" s="31">
        <f>D182</f>
        <v>0</v>
      </c>
      <c r="E181" s="31">
        <f t="shared" si="38"/>
        <v>2402821.05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210</v>
      </c>
      <c r="B182" s="26" t="s">
        <v>279</v>
      </c>
      <c r="C182" s="23">
        <f t="shared" si="38"/>
        <v>2402821.05</v>
      </c>
      <c r="D182" s="23">
        <f>D183</f>
        <v>0</v>
      </c>
      <c r="E182" s="23">
        <f t="shared" si="38"/>
        <v>2402821.05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120</v>
      </c>
      <c r="B183" s="26" t="s">
        <v>279</v>
      </c>
      <c r="C183" s="23">
        <v>2402821.05</v>
      </c>
      <c r="D183" s="23"/>
      <c r="E183" s="23">
        <f>C183+D183</f>
        <v>2402821.05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312</v>
      </c>
      <c r="B184" s="41" t="s">
        <v>159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211</v>
      </c>
      <c r="B185" s="26" t="s">
        <v>110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121</v>
      </c>
      <c r="B186" s="26" t="s">
        <v>110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313</v>
      </c>
      <c r="B187" s="39" t="s">
        <v>160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212</v>
      </c>
      <c r="B188" s="26" t="s">
        <v>111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122</v>
      </c>
      <c r="B189" s="26" t="s">
        <v>111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314</v>
      </c>
      <c r="B190" s="39" t="s">
        <v>161</v>
      </c>
      <c r="C190" s="31">
        <f aca="true" t="shared" si="41" ref="C190:K191">C191</f>
        <v>54241313.25</v>
      </c>
      <c r="D190" s="31">
        <f t="shared" si="41"/>
        <v>616773.0800000001</v>
      </c>
      <c r="E190" s="31">
        <f t="shared" si="41"/>
        <v>54858086.33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213</v>
      </c>
      <c r="B191" s="26" t="s">
        <v>282</v>
      </c>
      <c r="C191" s="23">
        <f t="shared" si="41"/>
        <v>54241313.25</v>
      </c>
      <c r="D191" s="23">
        <f>D192</f>
        <v>616773.0800000001</v>
      </c>
      <c r="E191" s="23">
        <f t="shared" si="41"/>
        <v>54858086.33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123</v>
      </c>
      <c r="B192" s="26" t="s">
        <v>282</v>
      </c>
      <c r="C192" s="21">
        <v>54241313.25</v>
      </c>
      <c r="D192" s="21">
        <f>313140+303633.08</f>
        <v>616773.0800000001</v>
      </c>
      <c r="E192" s="21">
        <f>C192+D192</f>
        <v>54858086.33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124</v>
      </c>
      <c r="B193" s="12" t="s">
        <v>97</v>
      </c>
      <c r="C193" s="20">
        <f>C194+C197+C200</f>
        <v>35659628.58</v>
      </c>
      <c r="D193" s="20">
        <f>D194+D197+D200</f>
        <v>0</v>
      </c>
      <c r="E193" s="20">
        <f>E194+E197+E200</f>
        <v>35659628.58</v>
      </c>
      <c r="F193" s="20">
        <f>F194+F197+F200</f>
        <v>26621999.53</v>
      </c>
      <c r="G193" s="20">
        <f>G194+G197+G200</f>
        <v>0</v>
      </c>
      <c r="H193" s="20">
        <f>H194+H197</f>
        <v>26621999.53</v>
      </c>
      <c r="I193" s="20">
        <f>I194+I197</f>
        <v>24544551.53</v>
      </c>
      <c r="J193" s="20">
        <f>J194+J197</f>
        <v>0</v>
      </c>
      <c r="K193" s="20">
        <f>K194+K197</f>
        <v>24544551.53</v>
      </c>
    </row>
    <row r="194" spans="1:11" s="3" customFormat="1" ht="81.75" customHeight="1">
      <c r="A194" s="38" t="s">
        <v>170</v>
      </c>
      <c r="B194" s="39" t="s">
        <v>169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23028479.53</v>
      </c>
      <c r="G194" s="31">
        <f t="shared" si="42"/>
        <v>0</v>
      </c>
      <c r="H194" s="31">
        <f t="shared" si="42"/>
        <v>23028479.53</v>
      </c>
      <c r="I194" s="31">
        <f t="shared" si="42"/>
        <v>20951031.53</v>
      </c>
      <c r="J194" s="31">
        <f t="shared" si="42"/>
        <v>0</v>
      </c>
      <c r="K194" s="31">
        <f t="shared" si="42"/>
        <v>20951031.53</v>
      </c>
    </row>
    <row r="195" spans="1:11" s="3" customFormat="1" ht="58.5" customHeight="1">
      <c r="A195" s="25" t="s">
        <v>214</v>
      </c>
      <c r="B195" s="26" t="s">
        <v>280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23028479.53</v>
      </c>
      <c r="G195" s="23">
        <f>G196</f>
        <v>0</v>
      </c>
      <c r="H195" s="23">
        <f t="shared" si="42"/>
        <v>23028479.53</v>
      </c>
      <c r="I195" s="23">
        <f t="shared" si="42"/>
        <v>20951031.53</v>
      </c>
      <c r="J195" s="23">
        <f>J196</f>
        <v>0</v>
      </c>
      <c r="K195" s="23">
        <f t="shared" si="42"/>
        <v>20951031.53</v>
      </c>
    </row>
    <row r="196" spans="1:11" ht="60.75" customHeight="1">
      <c r="A196" s="25" t="s">
        <v>125</v>
      </c>
      <c r="B196" s="26" t="s">
        <v>280</v>
      </c>
      <c r="C196" s="23">
        <v>26768512.75</v>
      </c>
      <c r="D196" s="23">
        <v>0</v>
      </c>
      <c r="E196" s="23">
        <f>C196+D196</f>
        <v>26768512.75</v>
      </c>
      <c r="F196" s="23">
        <v>23028479.53</v>
      </c>
      <c r="G196" s="23">
        <v>0</v>
      </c>
      <c r="H196" s="23">
        <f>F196+G196</f>
        <v>23028479.53</v>
      </c>
      <c r="I196" s="23">
        <v>20951031.53</v>
      </c>
      <c r="J196" s="23">
        <v>0</v>
      </c>
      <c r="K196" s="23">
        <f>I196+J196</f>
        <v>20951031.53</v>
      </c>
    </row>
    <row r="197" spans="1:11" ht="60.75" customHeight="1">
      <c r="A197" s="38" t="s">
        <v>174</v>
      </c>
      <c r="B197" s="39" t="s">
        <v>173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215</v>
      </c>
      <c r="B198" s="26" t="s">
        <v>171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172</v>
      </c>
      <c r="B199" s="5" t="s">
        <v>171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47</v>
      </c>
      <c r="B200" s="59" t="s">
        <v>46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48</v>
      </c>
      <c r="B201" s="53" t="s">
        <v>46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45</v>
      </c>
      <c r="B202" s="4" t="s">
        <v>44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77" t="s">
        <v>67</v>
      </c>
      <c r="B203" s="78" t="s">
        <v>68</v>
      </c>
      <c r="C203" s="79">
        <f t="shared" si="45"/>
        <v>20000</v>
      </c>
      <c r="D203" s="79">
        <f t="shared" si="45"/>
        <v>0</v>
      </c>
      <c r="E203" s="79">
        <f t="shared" si="45"/>
        <v>20000</v>
      </c>
      <c r="F203" s="79">
        <v>0</v>
      </c>
      <c r="G203" s="79">
        <v>0</v>
      </c>
      <c r="H203" s="79">
        <v>0</v>
      </c>
      <c r="I203" s="79">
        <v>0</v>
      </c>
      <c r="J203" s="79">
        <v>0</v>
      </c>
      <c r="K203" s="79">
        <v>0</v>
      </c>
    </row>
    <row r="204" spans="1:11" ht="30" customHeight="1">
      <c r="A204" s="1" t="s">
        <v>58</v>
      </c>
      <c r="B204" s="4" t="s">
        <v>68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59</v>
      </c>
      <c r="B205" s="4" t="s">
        <v>68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66</v>
      </c>
      <c r="B206" s="64" t="s">
        <v>52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65</v>
      </c>
      <c r="B207" s="61" t="s">
        <v>51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64</v>
      </c>
      <c r="B208" s="61" t="s">
        <v>51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114</v>
      </c>
      <c r="B209" s="6"/>
      <c r="C209" s="19">
        <f aca="true" t="shared" si="46" ref="C209:K209">C143+C10</f>
        <v>269849566.03999996</v>
      </c>
      <c r="D209" s="19">
        <f t="shared" si="46"/>
        <v>13010026.07</v>
      </c>
      <c r="E209" s="19">
        <f>E143+E10</f>
        <v>282859592.10999995</v>
      </c>
      <c r="F209" s="19">
        <f t="shared" si="46"/>
        <v>205067036.71</v>
      </c>
      <c r="G209" s="19">
        <f t="shared" si="46"/>
        <v>0</v>
      </c>
      <c r="H209" s="19">
        <f t="shared" si="46"/>
        <v>205067036.71</v>
      </c>
      <c r="I209" s="19">
        <f t="shared" si="46"/>
        <v>195623236.8</v>
      </c>
      <c r="J209" s="19">
        <f t="shared" si="46"/>
        <v>0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</mergeCells>
  <hyperlinks>
    <hyperlink ref="B130" r:id="rId1" display="https://internet.garant.ru/#/document/12125267/entry/0"/>
  </hyperlinks>
  <printOptions/>
  <pageMargins left="0.5905511811023623" right="0" top="0.3937007874015748" bottom="0" header="0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2022-10-11T06:56:13Z</cp:lastPrinted>
  <dcterms:created xsi:type="dcterms:W3CDTF">2014-01-17T06:18:32Z</dcterms:created>
  <dcterms:modified xsi:type="dcterms:W3CDTF">2022-10-11T06:56:18Z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